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15210" yWindow="0" windowWidth="14925" windowHeight="8730" activeTab="1"/>
  </bookViews>
  <sheets>
    <sheet name="Contact Us" sheetId="2" r:id="rId1"/>
    <sheet name="Payback Analysi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7" i="1" l="1"/>
  <c r="G17" i="1" s="1"/>
  <c r="H17" i="1" s="1"/>
  <c r="I17" i="1" s="1"/>
  <c r="J17" i="1" s="1"/>
  <c r="K17" i="1" s="1"/>
  <c r="L17" i="1" s="1"/>
  <c r="M17" i="1" s="1"/>
  <c r="N17" i="1" s="1"/>
  <c r="F18" i="1" l="1"/>
  <c r="G18" i="1" s="1"/>
  <c r="H18" i="1" s="1"/>
  <c r="I18" i="1" s="1"/>
  <c r="J18" i="1" s="1"/>
  <c r="K18" i="1" s="1"/>
  <c r="L18" i="1" s="1"/>
  <c r="M18" i="1" s="1"/>
  <c r="N18" i="1" s="1"/>
  <c r="F16" i="1"/>
  <c r="G16" i="1" s="1"/>
  <c r="H16" i="1" s="1"/>
  <c r="I16" i="1" s="1"/>
  <c r="J16" i="1" s="1"/>
  <c r="K16" i="1" s="1"/>
  <c r="L16" i="1" s="1"/>
  <c r="M16" i="1" s="1"/>
  <c r="N16" i="1" s="1"/>
  <c r="F15" i="1"/>
  <c r="G15" i="1" s="1"/>
  <c r="H15" i="1" s="1"/>
  <c r="I15" i="1" s="1"/>
  <c r="J15" i="1" s="1"/>
  <c r="K15" i="1" s="1"/>
  <c r="L15" i="1" s="1"/>
  <c r="M15" i="1" s="1"/>
  <c r="N15" i="1" s="1"/>
  <c r="H25" i="1"/>
  <c r="I25" i="1" s="1"/>
  <c r="J25" i="1" s="1"/>
  <c r="K25" i="1" s="1"/>
  <c r="L25" i="1" s="1"/>
  <c r="M25" i="1" s="1"/>
  <c r="N25" i="1" s="1"/>
  <c r="D31" i="1" l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E28" i="1"/>
  <c r="E34" i="1" s="1"/>
  <c r="F28" i="1"/>
  <c r="F34" i="1" s="1"/>
  <c r="G28" i="1"/>
  <c r="G34" i="1" s="1"/>
  <c r="H28" i="1"/>
  <c r="H34" i="1" s="1"/>
  <c r="I28" i="1"/>
  <c r="I34" i="1" s="1"/>
  <c r="J28" i="1"/>
  <c r="J34" i="1" s="1"/>
  <c r="K28" i="1"/>
  <c r="K34" i="1" s="1"/>
  <c r="L28" i="1"/>
  <c r="L34" i="1" s="1"/>
  <c r="M28" i="1"/>
  <c r="M34" i="1" s="1"/>
  <c r="N28" i="1"/>
  <c r="N34" i="1" s="1"/>
  <c r="D28" i="1"/>
  <c r="D34" i="1" s="1"/>
  <c r="E20" i="1" l="1"/>
  <c r="E33" i="1" s="1"/>
  <c r="F20" i="1"/>
  <c r="F33" i="1" s="1"/>
  <c r="G20" i="1"/>
  <c r="G33" i="1" s="1"/>
  <c r="H20" i="1"/>
  <c r="H33" i="1" s="1"/>
  <c r="I20" i="1"/>
  <c r="I33" i="1" s="1"/>
  <c r="J20" i="1"/>
  <c r="J33" i="1" s="1"/>
  <c r="K20" i="1"/>
  <c r="K33" i="1" s="1"/>
  <c r="L20" i="1"/>
  <c r="L33" i="1" s="1"/>
  <c r="M20" i="1"/>
  <c r="M33" i="1" s="1"/>
  <c r="N20" i="1"/>
  <c r="N33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K35" i="1" l="1"/>
  <c r="L35" i="1"/>
  <c r="M35" i="1"/>
  <c r="N35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E35" i="1" l="1"/>
  <c r="F35" i="1"/>
  <c r="G35" i="1"/>
  <c r="H35" i="1"/>
  <c r="I35" i="1"/>
  <c r="J35" i="1"/>
  <c r="D20" i="1"/>
  <c r="D33" i="1" s="1"/>
  <c r="D35" i="1" l="1"/>
  <c r="D36" i="1" s="1"/>
  <c r="E36" i="1" s="1"/>
  <c r="F36" i="1" l="1"/>
  <c r="E37" i="1"/>
  <c r="F37" i="1" l="1"/>
  <c r="G36" i="1"/>
  <c r="G37" i="1" l="1"/>
  <c r="H36" i="1"/>
  <c r="H37" i="1" l="1"/>
  <c r="I36" i="1"/>
  <c r="J36" i="1" l="1"/>
  <c r="I37" i="1"/>
  <c r="J37" i="1" l="1"/>
  <c r="K36" i="1"/>
  <c r="K37" i="1" l="1"/>
  <c r="L36" i="1"/>
  <c r="L37" i="1" l="1"/>
  <c r="M36" i="1"/>
  <c r="M37" i="1" l="1"/>
  <c r="N36" i="1"/>
  <c r="N37" i="1" l="1"/>
  <c r="N38" i="1"/>
</calcChain>
</file>

<file path=xl/sharedStrings.xml><?xml version="1.0" encoding="utf-8"?>
<sst xmlns="http://schemas.openxmlformats.org/spreadsheetml/2006/main" count="87" uniqueCount="64">
  <si>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</si>
  <si>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</si>
  <si>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</si>
  <si>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</si>
  <si>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</si>
  <si>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</si>
  <si>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</si>
  <si>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</si>
  <si>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</si>
  <si>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Cash Flow</t>
  </si>
  <si>
    <t>Year 10</t>
  </si>
  <si>
    <t xml:space="preserve">Payback Period = </t>
  </si>
  <si>
    <t>Project Title:</t>
  </si>
  <si>
    <t>Prepared By:</t>
  </si>
  <si>
    <t xml:space="preserve">  Date:</t>
  </si>
  <si>
    <t>Notes:</t>
  </si>
  <si>
    <t>Year 0</t>
  </si>
  <si>
    <t>Total Cash Outflows =</t>
  </si>
  <si>
    <t>Total Cash Inflows =</t>
  </si>
  <si>
    <t>Cummulative Cash Flow =</t>
  </si>
  <si>
    <t>Net Cash Flow =</t>
  </si>
  <si>
    <r>
      <t>Cash Outflows</t>
    </r>
    <r>
      <rPr>
        <sz val="11"/>
        <color theme="1"/>
        <rFont val="Arial"/>
        <family val="2"/>
      </rPr>
      <t xml:space="preserve"> (Expenses)</t>
    </r>
  </si>
  <si>
    <t>yrs</t>
  </si>
  <si>
    <t>Visit our website for more amazing spreadsheets.</t>
  </si>
  <si>
    <t>TABLE A</t>
  </si>
  <si>
    <t>TABLE B</t>
  </si>
  <si>
    <t>Total Cash Outflows (Table A)</t>
  </si>
  <si>
    <t>Toal Cash Inflows (Table B)</t>
  </si>
  <si>
    <t>Model:</t>
  </si>
  <si>
    <t>Boxes, Bags &amp; Delivery Costs</t>
  </si>
  <si>
    <t>Labor (2 workers at 40hrs/wk)</t>
  </si>
  <si>
    <t>Sam</t>
  </si>
  <si>
    <t>Product Sales (Stores)</t>
  </si>
  <si>
    <t>Product Sales (Online)</t>
  </si>
  <si>
    <r>
      <t xml:space="preserve">PAYBACK ANALYSIS </t>
    </r>
    <r>
      <rPr>
        <sz val="18"/>
        <color theme="3"/>
        <rFont val="Arial"/>
        <family val="2"/>
      </rPr>
      <t>(1 to 10 years)</t>
    </r>
  </si>
  <si>
    <t>FREE Standard Version</t>
  </si>
  <si>
    <r>
      <t xml:space="preserve">Cash Inflows </t>
    </r>
    <r>
      <rPr>
        <sz val="11"/>
        <color theme="1"/>
        <rFont val="Arial"/>
        <family val="2"/>
      </rPr>
      <t>(Income)</t>
    </r>
  </si>
  <si>
    <t>This Is a FREE Standard Version.</t>
  </si>
  <si>
    <t>For A Nominal Fee, We Can Modify This Spreadsheets To Meet Your Specific Needs.</t>
  </si>
  <si>
    <t>Or Contact Us For Pricing On Our Unprotected Version.</t>
  </si>
  <si>
    <t>Visit Our Website For More Amazing Spreadsheets.</t>
  </si>
  <si>
    <t>We can custom create any spreadsheets to fit your needs.</t>
  </si>
  <si>
    <t>Website:</t>
  </si>
  <si>
    <t>Email: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</si>
  <si>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</si>
  <si>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</si>
  <si>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</si>
  <si>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</si>
  <si>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</si>
  <si>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Our Standard Verison Spreadsheets are password protected to prevent user from accidential deletions or modifications of formulas and VBA codes.  Contact us if you would like to purchase a "Password-Free" Unprotected Version.</t>
  </si>
  <si>
    <t>3)</t>
  </si>
  <si>
    <t>By using our Spreadsheets, user has accepted the above terms and conditions.</t>
  </si>
  <si>
    <t>Retail Store in NYC</t>
  </si>
  <si>
    <t>Renovation Cost</t>
  </si>
  <si>
    <t>Rent</t>
  </si>
  <si>
    <t>Merchandise</t>
  </si>
  <si>
    <t>Utility</t>
  </si>
  <si>
    <t>Opening a Retail Store in NYC</t>
  </si>
  <si>
    <t>www.hvacnotebook.com</t>
  </si>
  <si>
    <t>hvacnotebook@yahoo.com</t>
  </si>
  <si>
    <t>v8.1</t>
  </si>
  <si>
    <t>Project Description:</t>
  </si>
  <si>
    <t>Enter your notes here.</t>
  </si>
  <si>
    <t>F4:v8.1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</si>
</sst>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.000"/>
    <numFmt numFmtId="166" formatCode="&quot;$&quot;#,##0"/>
  </numFmts>
  <fonts count="3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CC"/>
      <name val="Arial"/>
      <family val="2"/>
    </font>
    <font>
      <b/>
      <sz val="14"/>
      <color indexed="56"/>
      <name val="Arial"/>
      <family val="2"/>
    </font>
    <font>
      <b/>
      <i/>
      <u/>
      <sz val="10"/>
      <name val="Arial"/>
      <family val="2"/>
    </font>
    <font>
      <sz val="6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u/>
      <sz val="14"/>
      <color theme="10"/>
      <name val="Calibri"/>
      <family val="2"/>
      <scheme val="minor"/>
    </font>
    <font>
      <b/>
      <sz val="18"/>
      <color theme="3"/>
      <name val="Arial"/>
      <family val="2"/>
    </font>
    <font>
      <sz val="11"/>
      <color theme="1"/>
      <name val="Calibri"/>
      <family val="2"/>
      <scheme val="minor"/>
    </font>
    <font>
      <b/>
      <i/>
      <sz val="22"/>
      <color theme="0" tint="-0.499984740745262"/>
      <name val="Arial"/>
      <family val="2"/>
    </font>
    <font>
      <sz val="18"/>
      <color theme="3"/>
      <name val="Arial"/>
      <family val="2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indexed="12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6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" fillId="0" borderId="0"/>
    <xf numFmtId="0" fontId="2" fillId="0" borderId="0"/>
  </cellStyleXfs>
  <cellXfs count="115">
    <xf numFmtId="0" fontId="0" fillId="0" borderId="0" xfId="0"/>
    <xf numFmtId="0" fontId="2" fillId="0" borderId="0" xfId="0" applyFont="1"/>
    <xf numFmtId="0" fontId="5" fillId="0" borderId="2" xfId="0" applyFont="1" applyFill="1" applyBorder="1"/>
    <xf numFmtId="0" fontId="0" fillId="0" borderId="2" xfId="0" applyBorder="1"/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2" fillId="0" borderId="3" xfId="0" applyFont="1" applyBorder="1"/>
    <xf numFmtId="0" fontId="10" fillId="0" borderId="7" xfId="0" applyFont="1" applyFill="1" applyBorder="1"/>
    <xf numFmtId="0" fontId="10" fillId="0" borderId="8" xfId="0" applyFont="1" applyFill="1" applyBorder="1" applyAlignment="1">
      <alignment horizontal="right"/>
    </xf>
    <xf numFmtId="4" fontId="11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165" fontId="1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166" fontId="4" fillId="3" borderId="21" xfId="0" applyNumberFormat="1" applyFont="1" applyFill="1" applyBorder="1" applyAlignment="1" applyProtection="1">
      <alignment vertical="center"/>
      <protection locked="0"/>
    </xf>
    <xf numFmtId="166" fontId="4" fillId="3" borderId="22" xfId="0" applyNumberFormat="1" applyFont="1" applyFill="1" applyBorder="1" applyAlignment="1" applyProtection="1">
      <alignment vertical="center"/>
      <protection locked="0"/>
    </xf>
    <xf numFmtId="166" fontId="4" fillId="3" borderId="23" xfId="0" applyNumberFormat="1" applyFont="1" applyFill="1" applyBorder="1" applyAlignment="1" applyProtection="1">
      <alignment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4" fontId="4" fillId="3" borderId="4" xfId="0" applyNumberFormat="1" applyFont="1" applyFill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6" fontId="5" fillId="0" borderId="15" xfId="0" applyNumberFormat="1" applyFont="1" applyFill="1" applyBorder="1" applyAlignment="1" applyProtection="1">
      <alignment vertical="center"/>
    </xf>
    <xf numFmtId="166" fontId="5" fillId="0" borderId="16" xfId="0" applyNumberFormat="1" applyFont="1" applyFill="1" applyBorder="1" applyAlignment="1" applyProtection="1">
      <alignment vertical="center"/>
    </xf>
    <xf numFmtId="166" fontId="5" fillId="0" borderId="17" xfId="0" applyNumberFormat="1" applyFont="1" applyFill="1" applyBorder="1" applyAlignment="1" applyProtection="1">
      <alignment vertical="center"/>
    </xf>
    <xf numFmtId="166" fontId="3" fillId="0" borderId="26" xfId="0" applyNumberFormat="1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166" fontId="2" fillId="0" borderId="25" xfId="0" applyNumberFormat="1" applyFont="1" applyBorder="1" applyAlignment="1">
      <alignment vertical="center"/>
    </xf>
    <xf numFmtId="166" fontId="2" fillId="0" borderId="11" xfId="0" applyNumberFormat="1" applyFont="1" applyBorder="1" applyAlignment="1">
      <alignment vertical="center"/>
    </xf>
    <xf numFmtId="166" fontId="2" fillId="0" borderId="12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vertical="center"/>
    </xf>
    <xf numFmtId="166" fontId="2" fillId="0" borderId="33" xfId="0" applyNumberFormat="1" applyFont="1" applyBorder="1" applyAlignment="1">
      <alignment vertical="center"/>
    </xf>
    <xf numFmtId="166" fontId="2" fillId="0" borderId="34" xfId="0" applyNumberFormat="1" applyFont="1" applyBorder="1" applyAlignment="1">
      <alignment vertical="center"/>
    </xf>
    <xf numFmtId="9" fontId="2" fillId="0" borderId="0" xfId="3" applyFont="1" applyBorder="1"/>
    <xf numFmtId="0" fontId="15" fillId="0" borderId="0" xfId="0" applyFont="1" applyBorder="1" applyAlignment="1">
      <alignment horizontal="center" vertical="top"/>
    </xf>
    <xf numFmtId="0" fontId="5" fillId="0" borderId="0" xfId="0" applyFont="1" applyFill="1" applyBorder="1"/>
    <xf numFmtId="0" fontId="0" fillId="0" borderId="0" xfId="0" applyBorder="1"/>
    <xf numFmtId="0" fontId="0" fillId="0" borderId="0" xfId="0" applyProtection="1">
      <protection locked="0"/>
    </xf>
    <xf numFmtId="0" fontId="23" fillId="0" borderId="0" xfId="0" applyFont="1" applyAlignment="1">
      <alignment vertical="top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0" xfId="0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2" xfId="0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right"/>
    </xf>
    <xf numFmtId="0" fontId="30" fillId="0" borderId="0" xfId="2" applyFont="1" applyFill="1" applyBorder="1" applyAlignment="1">
      <alignment horizontal="left"/>
    </xf>
    <xf numFmtId="0" fontId="0" fillId="0" borderId="0" xfId="0" applyBorder="1" applyAlignment="1"/>
    <xf numFmtId="0" fontId="29" fillId="0" borderId="0" xfId="0" applyFont="1" applyBorder="1" applyAlignment="1">
      <alignment horizontal="right" vertical="center"/>
    </xf>
    <xf numFmtId="0" fontId="30" fillId="0" borderId="0" xfId="2" applyFont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15" fillId="0" borderId="0" xfId="0" applyFont="1" applyBorder="1" applyAlignment="1">
      <alignment horizontal="right" vertical="center"/>
    </xf>
    <xf numFmtId="3" fontId="31" fillId="4" borderId="37" xfId="5" applyNumberFormat="1" applyFont="1" applyFill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vertical="center"/>
    </xf>
    <xf numFmtId="0" fontId="15" fillId="0" borderId="41" xfId="0" applyFont="1" applyBorder="1" applyAlignment="1">
      <alignment horizontal="right" vertical="top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0" borderId="5" xfId="0" applyFont="1" applyBorder="1" applyProtection="1"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33" fillId="0" borderId="0" xfId="4" applyFont="1" applyBorder="1" applyAlignment="1">
      <alignment horizontal="left" vertical="top" wrapText="1"/>
    </xf>
    <xf numFmtId="0" fontId="34" fillId="5" borderId="37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4" fillId="3" borderId="28" xfId="0" applyFont="1" applyFill="1" applyBorder="1" applyAlignment="1" applyProtection="1">
      <alignment horizontal="right" vertical="center" indent="1"/>
      <protection locked="0"/>
    </xf>
    <xf numFmtId="0" fontId="4" fillId="3" borderId="30" xfId="0" applyFont="1" applyFill="1" applyBorder="1" applyAlignment="1" applyProtection="1">
      <alignment horizontal="right" vertical="center" inden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 indent="1"/>
      <protection locked="0"/>
    </xf>
    <xf numFmtId="0" fontId="19" fillId="0" borderId="1" xfId="1" applyFont="1" applyBorder="1" applyAlignment="1">
      <alignment horizontal="center"/>
    </xf>
    <xf numFmtId="0" fontId="4" fillId="3" borderId="20" xfId="0" applyFont="1" applyFill="1" applyBorder="1" applyAlignment="1" applyProtection="1">
      <alignment horizontal="right" vertical="center" indent="1"/>
      <protection locked="0"/>
    </xf>
    <xf numFmtId="0" fontId="4" fillId="3" borderId="31" xfId="0" applyFont="1" applyFill="1" applyBorder="1" applyAlignment="1" applyProtection="1">
      <alignment horizontal="right" vertical="center" indent="1"/>
      <protection locked="0"/>
    </xf>
    <xf numFmtId="0" fontId="4" fillId="3" borderId="19" xfId="0" applyFont="1" applyFill="1" applyBorder="1" applyAlignment="1" applyProtection="1">
      <alignment horizontal="right" vertical="center" indent="1"/>
      <protection locked="0"/>
    </xf>
    <xf numFmtId="0" fontId="4" fillId="3" borderId="29" xfId="0" applyFont="1" applyFill="1" applyBorder="1" applyAlignment="1" applyProtection="1">
      <alignment horizontal="right" vertical="center" indent="1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indent="1"/>
    </xf>
    <xf numFmtId="0" fontId="3" fillId="0" borderId="29" xfId="0" applyFont="1" applyBorder="1" applyAlignment="1">
      <alignment horizontal="right" vertical="center" indent="1"/>
    </xf>
    <xf numFmtId="0" fontId="3" fillId="0" borderId="20" xfId="0" applyFont="1" applyBorder="1" applyAlignment="1">
      <alignment horizontal="right" vertical="center" indent="1"/>
    </xf>
    <xf numFmtId="0" fontId="3" fillId="0" borderId="31" xfId="0" applyFont="1" applyBorder="1" applyAlignment="1">
      <alignment horizontal="right" vertical="center" indent="1"/>
    </xf>
    <xf numFmtId="0" fontId="3" fillId="0" borderId="32" xfId="0" applyFont="1" applyBorder="1" applyAlignment="1">
      <alignment horizontal="right" vertical="center" indent="1"/>
    </xf>
    <xf numFmtId="0" fontId="3" fillId="0" borderId="35" xfId="0" applyFont="1" applyBorder="1" applyAlignment="1">
      <alignment horizontal="right" vertical="center" indent="1"/>
    </xf>
    <xf numFmtId="0" fontId="9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 applyProtection="1">
      <alignment horizontal="left" vertical="top" wrapText="1" indent="1"/>
      <protection locked="0"/>
    </xf>
    <xf numFmtId="0" fontId="4" fillId="0" borderId="4" xfId="0" applyFont="1" applyFill="1" applyBorder="1" applyAlignment="1" applyProtection="1">
      <alignment horizontal="left" vertical="top" wrapText="1" indent="1"/>
      <protection locked="0"/>
    </xf>
    <xf numFmtId="0" fontId="4" fillId="0" borderId="23" xfId="0" applyFont="1" applyFill="1" applyBorder="1" applyAlignment="1" applyProtection="1">
      <alignment horizontal="left" vertical="top" wrapText="1" indent="1"/>
      <protection locked="0"/>
    </xf>
    <xf numFmtId="0" fontId="36" fillId="0" borderId="0" xfId="0" applyFont="1" applyBorder="1" applyAlignment="1">
      <alignment vertical="top"/>
    </xf>
    <xf numFmtId="0" fontId="4" fillId="0" borderId="46" xfId="0" applyFont="1" applyBorder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23" xfId="0" applyFont="1" applyBorder="1" applyAlignment="1" applyProtection="1">
      <alignment horizontal="left" vertical="top" wrapText="1" indent="1"/>
      <protection locked="0"/>
    </xf>
  </cellXfs>
  <cellStyles count="6">
    <cellStyle name="Heading 1" xfId="1" builtinId="16"/>
    <cellStyle name="Hyperlink" xfId="2" builtinId="8"/>
    <cellStyle name="Normal" xfId="0" builtinId="0"/>
    <cellStyle name="Normal 2" xfId="4"/>
    <cellStyle name="Normal 2 2" xfId="5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Cummulative</a:t>
            </a:r>
            <a:r>
              <a:rPr lang="en-US" baseline="0"/>
              <a:t> Cash Flow at Year End</a:t>
            </a:r>
            <a:endParaRPr lang="en-US"/>
          </a:p>
        </c:rich>
      </c:tx>
      <c:layout>
        <c:manualLayout>
          <c:xMode val="edge"/>
          <c:yMode val="edge"/>
          <c:x val="0.40340492400539235"/>
          <c:y val="2.13063445512728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'Payback Analysis'!$D$32:$N$32</c:f>
              <c:strCache>
                <c:ptCount val="1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</c:strCache>
            </c:strRef>
          </c:cat>
          <c:val>
            <c:numRef>
              <c:f>'Payback Analysis'!$D$36:$N$36</c:f>
              <c:numCache>
                <c:formatCode>"$"#,##0</c:formatCode>
                <c:ptCount val="11"/>
                <c:pt idx="0">
                  <c:v>-100000</c:v>
                </c:pt>
                <c:pt idx="1">
                  <c:v>-68840</c:v>
                </c:pt>
                <c:pt idx="2">
                  <c:v>-27680</c:v>
                </c:pt>
                <c:pt idx="3">
                  <c:v>33480</c:v>
                </c:pt>
                <c:pt idx="4">
                  <c:v>94640</c:v>
                </c:pt>
                <c:pt idx="5">
                  <c:v>155800</c:v>
                </c:pt>
                <c:pt idx="6">
                  <c:v>216960</c:v>
                </c:pt>
                <c:pt idx="7">
                  <c:v>278120</c:v>
                </c:pt>
                <c:pt idx="8">
                  <c:v>339280</c:v>
                </c:pt>
                <c:pt idx="9">
                  <c:v>390440</c:v>
                </c:pt>
                <c:pt idx="10">
                  <c:v>461600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8F-4B03-9677-533CBC10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65424"/>
        <c:axId val="816161072"/>
      </c:lineChart>
      <c:catAx>
        <c:axId val="81616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61072"/>
        <c:crosses val="autoZero"/>
        <c:auto val="1"/>
        <c:lblAlgn val="ctr"/>
        <c:lblOffset val="100"/>
        <c:noMultiLvlLbl val="0"/>
      </c:catAx>
      <c:valAx>
        <c:axId val="81616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CUMMULATIVE</a:t>
                </a:r>
                <a:r>
                  <a:rPr lang="en-US" baseline="0"/>
                  <a:t> CASH FLOW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6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2028825</xdr:colOff>
      <xdr:row>5</xdr:row>
      <xdr:rowOff>47625</xdr:rowOff>
    </xdr:from>
    <xdr:to>
      <xdr:col>4</xdr:col>
      <xdr:colOff>581025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913840-1DC0-4D0E-904A-AB46BF89C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752600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318135</xdr:colOff>
      <xdr:row>39</xdr:row>
      <xdr:rowOff>245745</xdr:rowOff>
    </xdr:from>
    <xdr:to>
      <xdr:col>13</xdr:col>
      <xdr:colOff>1017270</xdr:colOff>
      <xdr:row>60</xdr:row>
      <xdr:rowOff>197644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ccmdesig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K12" sqref="K12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53"/>
      <c r="B1" s="54" t="s">
        <v>60</v>
      </c>
    </row>
    <row r="2" spans="1:6" ht="24.75" customHeight="1" x14ac:dyDescent="0.25">
      <c r="B2" s="55"/>
      <c r="C2" s="56"/>
      <c r="D2" s="56"/>
      <c r="E2" s="56"/>
      <c r="F2" s="57"/>
    </row>
    <row r="3" spans="1:6" ht="24.75" customHeight="1" x14ac:dyDescent="0.35">
      <c r="B3" s="58"/>
      <c r="C3" s="59"/>
      <c r="D3" s="60" t="s">
        <v>37</v>
      </c>
      <c r="E3" s="52"/>
      <c r="F3" s="61"/>
    </row>
    <row r="4" spans="1:6" ht="24.75" customHeight="1" x14ac:dyDescent="0.35">
      <c r="B4" s="58"/>
      <c r="C4" s="59"/>
      <c r="D4" s="62" t="s">
        <v>38</v>
      </c>
      <c r="E4" s="52"/>
      <c r="F4" s="61"/>
    </row>
    <row r="5" spans="1:6" ht="35.25" customHeight="1" x14ac:dyDescent="0.25">
      <c r="B5" s="58"/>
      <c r="C5" s="52"/>
      <c r="D5" s="63" t="s">
        <v>39</v>
      </c>
      <c r="E5" s="52"/>
      <c r="F5" s="61"/>
    </row>
    <row r="6" spans="1:6" ht="24.75" customHeight="1" x14ac:dyDescent="0.25">
      <c r="B6" s="58"/>
      <c r="C6" s="52"/>
      <c r="D6" s="63"/>
      <c r="E6" s="52"/>
      <c r="F6" s="61"/>
    </row>
    <row r="7" spans="1:6" ht="24.75" customHeight="1" x14ac:dyDescent="0.25">
      <c r="B7" s="58"/>
      <c r="C7" s="52"/>
      <c r="D7" s="64"/>
      <c r="E7" s="52"/>
      <c r="F7" s="61"/>
    </row>
    <row r="8" spans="1:6" ht="24.75" customHeight="1" x14ac:dyDescent="0.25">
      <c r="B8" s="58"/>
      <c r="C8" s="52"/>
      <c r="D8" s="52"/>
      <c r="E8" s="52"/>
      <c r="F8" s="61"/>
    </row>
    <row r="9" spans="1:6" ht="24.75" customHeight="1" x14ac:dyDescent="0.4">
      <c r="B9" s="58"/>
      <c r="C9" s="52"/>
      <c r="D9" s="65" t="s">
        <v>40</v>
      </c>
      <c r="E9" s="52"/>
      <c r="F9" s="61"/>
    </row>
    <row r="10" spans="1:6" ht="24.75" customHeight="1" x14ac:dyDescent="0.25">
      <c r="B10" s="58"/>
      <c r="C10" s="52"/>
      <c r="D10" s="66" t="s">
        <v>41</v>
      </c>
      <c r="E10" s="52"/>
      <c r="F10" s="61"/>
    </row>
    <row r="11" spans="1:6" ht="24.75" customHeight="1" x14ac:dyDescent="0.25">
      <c r="B11" s="58"/>
      <c r="C11" s="67" t="s">
        <v>42</v>
      </c>
      <c r="D11" s="68" t="s">
        <v>58</v>
      </c>
      <c r="E11" s="69"/>
      <c r="F11" s="61"/>
    </row>
    <row r="12" spans="1:6" ht="24.75" customHeight="1" x14ac:dyDescent="0.25">
      <c r="B12" s="58"/>
      <c r="C12" s="70" t="s">
        <v>43</v>
      </c>
      <c r="D12" s="71" t="s">
        <v>59</v>
      </c>
      <c r="E12" s="52"/>
      <c r="F12" s="61"/>
    </row>
    <row r="13" spans="1:6" ht="24.75" customHeight="1" x14ac:dyDescent="0.25">
      <c r="B13" s="58"/>
      <c r="C13" s="70"/>
      <c r="D13" s="71"/>
      <c r="E13" s="52"/>
      <c r="F13" s="61"/>
    </row>
    <row r="14" spans="1:6" ht="24.75" customHeight="1" x14ac:dyDescent="0.25">
      <c r="B14" s="72"/>
      <c r="C14" s="73" t="s">
        <v>44</v>
      </c>
      <c r="D14" s="74">
        <v>123</v>
      </c>
      <c r="E14" s="52"/>
      <c r="F14" s="61"/>
    </row>
    <row r="15" spans="1:6" ht="24.75" customHeight="1" x14ac:dyDescent="0.25">
      <c r="B15" s="72"/>
      <c r="C15" s="70"/>
      <c r="D15" s="70"/>
      <c r="E15" s="52"/>
      <c r="F15" s="61"/>
    </row>
    <row r="16" spans="1:6" ht="24.75" customHeight="1" x14ac:dyDescent="0.25">
      <c r="B16" s="75" t="s">
        <v>45</v>
      </c>
      <c r="C16" s="52"/>
      <c r="D16" s="52"/>
      <c r="E16" s="52"/>
      <c r="F16" s="61"/>
    </row>
    <row r="17" spans="2:6" ht="42.75" customHeight="1" x14ac:dyDescent="0.25">
      <c r="B17" s="76" t="s">
        <v>46</v>
      </c>
      <c r="C17" s="83" t="s">
        <v>47</v>
      </c>
      <c r="D17" s="83"/>
      <c r="E17" s="83"/>
      <c r="F17" s="61"/>
    </row>
    <row r="18" spans="2:6" ht="53.25" customHeight="1" x14ac:dyDescent="0.25">
      <c r="B18" s="76" t="s">
        <v>48</v>
      </c>
      <c r="C18" s="83" t="s">
        <v>49</v>
      </c>
      <c r="D18" s="83"/>
      <c r="E18" s="83"/>
      <c r="F18" s="61"/>
    </row>
    <row r="19" spans="2:6" ht="42.75" customHeight="1" x14ac:dyDescent="0.25">
      <c r="B19" s="76" t="s">
        <v>50</v>
      </c>
      <c r="C19" s="83" t="s">
        <v>51</v>
      </c>
      <c r="D19" s="83"/>
      <c r="E19" s="83"/>
      <c r="F19" s="61"/>
    </row>
    <row r="20" spans="2:6" ht="42.75" customHeight="1" x14ac:dyDescent="0.25">
      <c r="B20" s="77"/>
      <c r="C20" s="78"/>
      <c r="D20" s="78"/>
      <c r="E20" s="78"/>
      <c r="F20" s="79"/>
    </row>
  </sheetData>
  <sheetProtection algorithmName="SHA-512" hashValue="LRDv90HjDtDYyYOi3PXgvt8Op59h9YQQbDyPKlyjsxiGSS7IN2ggHZF5i9+TX5jlt0sT9V6G9F1OhUJ6PVW3vQ==" saltValue="Vq9TkeYxHs4pYfZzk6Nj2w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zoomScale="90" zoomScaleNormal="90" workbookViewId="0">
      <selection activeCell="L4" sqref="L4"/>
    </sheetView>
  </sheetViews>
  <sheetFormatPr defaultColWidth="8.85546875" defaultRowHeight="21" customHeight="1" x14ac:dyDescent="0.2"/>
  <cols>
    <col min="1" max="1" width="5" style="1" customWidth="1"/>
    <col min="2" max="2" width="17.28515625" style="1" customWidth="1"/>
    <col min="3" max="3" width="21.28515625" style="1" customWidth="1"/>
    <col min="4" max="14" width="13.28515625" style="1" customWidth="1"/>
    <col min="15" max="15" width="4.7109375" style="1" customWidth="1"/>
    <col min="16" max="16384" width="8.85546875" style="1"/>
  </cols>
  <sheetData>
    <row r="1" spans="1:15" ht="21" customHeight="1" x14ac:dyDescent="0.25">
      <c r="A1" s="80"/>
      <c r="B1" s="2"/>
      <c r="C1" s="2"/>
      <c r="D1" s="2"/>
      <c r="E1" s="2"/>
      <c r="F1" s="3"/>
      <c r="G1" s="3"/>
      <c r="H1" s="3"/>
      <c r="I1" s="10"/>
      <c r="J1" s="10"/>
      <c r="K1" s="85" t="s">
        <v>35</v>
      </c>
      <c r="L1" s="85"/>
      <c r="M1" s="85"/>
      <c r="N1" s="85"/>
      <c r="O1" s="11"/>
    </row>
    <row r="2" spans="1:15" ht="21" customHeight="1" x14ac:dyDescent="0.25">
      <c r="A2" s="12"/>
      <c r="B2" s="51"/>
      <c r="C2" s="51"/>
      <c r="D2" s="51"/>
      <c r="E2" s="51"/>
      <c r="F2" s="52"/>
      <c r="G2" s="52"/>
      <c r="H2" s="52"/>
      <c r="I2" s="13"/>
      <c r="J2" s="13"/>
      <c r="K2" s="86"/>
      <c r="L2" s="86"/>
      <c r="M2" s="86"/>
      <c r="N2" s="86"/>
      <c r="O2" s="14"/>
    </row>
    <row r="3" spans="1:15" ht="21" customHeight="1" x14ac:dyDescent="0.2">
      <c r="A3" s="12"/>
      <c r="B3" s="82" t="s">
        <v>12</v>
      </c>
      <c r="C3" s="90" t="s">
        <v>52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4"/>
    </row>
    <row r="4" spans="1:15" ht="21" customHeight="1" x14ac:dyDescent="0.25">
      <c r="A4" s="12"/>
      <c r="B4" s="82" t="s">
        <v>28</v>
      </c>
      <c r="C4" s="24">
        <v>1</v>
      </c>
      <c r="E4" s="5"/>
      <c r="F4" s="6"/>
      <c r="G4" s="13"/>
      <c r="H4" s="13"/>
      <c r="I4" s="13"/>
      <c r="K4" s="82" t="s">
        <v>13</v>
      </c>
      <c r="L4" s="24" t="s">
        <v>31</v>
      </c>
      <c r="M4" s="82" t="s">
        <v>14</v>
      </c>
      <c r="N4" s="32">
        <v>43135</v>
      </c>
      <c r="O4" s="14"/>
    </row>
    <row r="5" spans="1:15" ht="21" customHeight="1" x14ac:dyDescent="0.2">
      <c r="A5" s="12"/>
      <c r="E5" s="5"/>
      <c r="F5" s="7"/>
      <c r="G5" s="13"/>
      <c r="H5" s="13"/>
      <c r="I5" s="13"/>
      <c r="O5" s="14"/>
    </row>
    <row r="6" spans="1:15" ht="21" customHeight="1" thickBot="1" x14ac:dyDescent="0.4">
      <c r="A6" s="12"/>
      <c r="B6" s="91" t="s">
        <v>34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4"/>
    </row>
    <row r="7" spans="1:15" ht="21" customHeight="1" thickTop="1" x14ac:dyDescent="0.2">
      <c r="A7" s="12"/>
      <c r="B7" s="4"/>
      <c r="C7" s="4"/>
      <c r="D7" s="4"/>
      <c r="E7" s="4"/>
      <c r="F7" s="4"/>
      <c r="G7" s="5"/>
      <c r="H7" s="5"/>
      <c r="I7" s="7"/>
      <c r="J7" s="4"/>
      <c r="K7" s="8"/>
      <c r="L7" s="8"/>
      <c r="M7" s="4"/>
      <c r="N7" s="9"/>
      <c r="O7" s="14"/>
    </row>
    <row r="8" spans="1:15" ht="21" customHeight="1" x14ac:dyDescent="0.25">
      <c r="A8" s="12"/>
      <c r="B8" s="107" t="s">
        <v>61</v>
      </c>
      <c r="C8" s="106"/>
      <c r="D8" s="106"/>
      <c r="E8" s="106"/>
      <c r="F8" s="106"/>
      <c r="G8" s="52"/>
      <c r="H8" s="52"/>
      <c r="I8" s="52"/>
      <c r="J8" s="52"/>
      <c r="K8" s="52"/>
      <c r="L8" s="52"/>
      <c r="M8" s="52"/>
      <c r="N8" s="52"/>
      <c r="O8" s="14"/>
    </row>
    <row r="9" spans="1:15" ht="86.25" customHeight="1" x14ac:dyDescent="0.2">
      <c r="A9" s="12"/>
      <c r="B9" s="108" t="s">
        <v>57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0"/>
      <c r="O9" s="14"/>
    </row>
    <row r="10" spans="1:15" ht="21" customHeight="1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1:15" ht="21" customHeight="1" x14ac:dyDescent="0.2">
      <c r="A11" s="12"/>
      <c r="B11" s="84" t="s">
        <v>24</v>
      </c>
      <c r="C11" s="84"/>
      <c r="D11" s="81">
        <v>2018</v>
      </c>
      <c r="E11" s="34">
        <f>D11+1</f>
        <v>2019</v>
      </c>
      <c r="F11" s="34">
        <f t="shared" ref="F11" si="0">E11+1</f>
        <v>2020</v>
      </c>
      <c r="G11" s="34">
        <f t="shared" ref="G11" si="1">F11+1</f>
        <v>2021</v>
      </c>
      <c r="H11" s="34">
        <f t="shared" ref="H11" si="2">G11+1</f>
        <v>2022</v>
      </c>
      <c r="I11" s="34">
        <f t="shared" ref="I11" si="3">H11+1</f>
        <v>2023</v>
      </c>
      <c r="J11" s="34">
        <f t="shared" ref="J11" si="4">I11+1</f>
        <v>2024</v>
      </c>
      <c r="K11" s="34">
        <f t="shared" ref="K11" si="5">J11+1</f>
        <v>2025</v>
      </c>
      <c r="L11" s="34">
        <f t="shared" ref="L11" si="6">K11+1</f>
        <v>2026</v>
      </c>
      <c r="M11" s="34">
        <f t="shared" ref="M11" si="7">L11+1</f>
        <v>2027</v>
      </c>
      <c r="N11" s="35">
        <f t="shared" ref="N11" si="8">M11+1</f>
        <v>2028</v>
      </c>
      <c r="O11" s="14"/>
    </row>
    <row r="12" spans="1:15" ht="21" customHeight="1" x14ac:dyDescent="0.2">
      <c r="A12" s="12"/>
      <c r="B12" s="96" t="s">
        <v>21</v>
      </c>
      <c r="C12" s="97"/>
      <c r="D12" s="28" t="s">
        <v>16</v>
      </c>
      <c r="E12" s="29" t="s">
        <v>0</v>
      </c>
      <c r="F12" s="29" t="s">
        <v>1</v>
      </c>
      <c r="G12" s="29" t="s">
        <v>2</v>
      </c>
      <c r="H12" s="29" t="s">
        <v>3</v>
      </c>
      <c r="I12" s="29" t="s">
        <v>4</v>
      </c>
      <c r="J12" s="29" t="s">
        <v>5</v>
      </c>
      <c r="K12" s="29" t="s">
        <v>6</v>
      </c>
      <c r="L12" s="29" t="s">
        <v>7</v>
      </c>
      <c r="M12" s="29" t="s">
        <v>8</v>
      </c>
      <c r="N12" s="30" t="s">
        <v>10</v>
      </c>
      <c r="O12" s="14"/>
    </row>
    <row r="13" spans="1:15" ht="21" customHeight="1" x14ac:dyDescent="0.2">
      <c r="A13" s="36">
        <v>1</v>
      </c>
      <c r="B13" s="94" t="s">
        <v>53</v>
      </c>
      <c r="C13" s="95"/>
      <c r="D13" s="27">
        <v>-50000</v>
      </c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14"/>
    </row>
    <row r="14" spans="1:15" ht="21" customHeight="1" x14ac:dyDescent="0.2">
      <c r="A14" s="36">
        <v>2</v>
      </c>
      <c r="B14" s="87" t="s">
        <v>54</v>
      </c>
      <c r="C14" s="88"/>
      <c r="D14" s="27">
        <v>-50000</v>
      </c>
      <c r="E14" s="25">
        <v>-50000</v>
      </c>
      <c r="F14" s="25">
        <v>-50000</v>
      </c>
      <c r="G14" s="25">
        <v>-50000</v>
      </c>
      <c r="H14" s="25">
        <v>-50000</v>
      </c>
      <c r="I14" s="25">
        <v>-50000</v>
      </c>
      <c r="J14" s="25">
        <v>-50000</v>
      </c>
      <c r="K14" s="25">
        <v>-50000</v>
      </c>
      <c r="L14" s="25">
        <v>-50000</v>
      </c>
      <c r="M14" s="25">
        <v>-50000</v>
      </c>
      <c r="N14" s="26">
        <v>-50000</v>
      </c>
      <c r="O14" s="14"/>
    </row>
    <row r="15" spans="1:15" ht="21" customHeight="1" x14ac:dyDescent="0.2">
      <c r="A15" s="36">
        <v>3</v>
      </c>
      <c r="B15" s="87" t="s">
        <v>30</v>
      </c>
      <c r="C15" s="88"/>
      <c r="D15" s="27"/>
      <c r="E15" s="25">
        <f>-11.5*40*52*2</f>
        <v>-47840</v>
      </c>
      <c r="F15" s="25">
        <f>E15</f>
        <v>-47840</v>
      </c>
      <c r="G15" s="25">
        <f>F15</f>
        <v>-47840</v>
      </c>
      <c r="H15" s="25">
        <f t="shared" ref="H15:M15" si="9">G15</f>
        <v>-47840</v>
      </c>
      <c r="I15" s="25">
        <f t="shared" si="9"/>
        <v>-47840</v>
      </c>
      <c r="J15" s="25">
        <f t="shared" si="9"/>
        <v>-47840</v>
      </c>
      <c r="K15" s="25">
        <f t="shared" si="9"/>
        <v>-47840</v>
      </c>
      <c r="L15" s="25">
        <f t="shared" si="9"/>
        <v>-47840</v>
      </c>
      <c r="M15" s="25">
        <f t="shared" si="9"/>
        <v>-47840</v>
      </c>
      <c r="N15" s="26">
        <f>M15</f>
        <v>-47840</v>
      </c>
      <c r="O15" s="14"/>
    </row>
    <row r="16" spans="1:15" ht="21" customHeight="1" x14ac:dyDescent="0.2">
      <c r="A16" s="36">
        <v>4</v>
      </c>
      <c r="B16" s="87" t="s">
        <v>55</v>
      </c>
      <c r="C16" s="88"/>
      <c r="D16" s="27"/>
      <c r="E16" s="25">
        <v>-60000</v>
      </c>
      <c r="F16" s="25">
        <f>E16</f>
        <v>-60000</v>
      </c>
      <c r="G16" s="25">
        <f t="shared" ref="G16:M17" si="10">F16</f>
        <v>-60000</v>
      </c>
      <c r="H16" s="25">
        <f t="shared" si="10"/>
        <v>-60000</v>
      </c>
      <c r="I16" s="25">
        <f t="shared" si="10"/>
        <v>-60000</v>
      </c>
      <c r="J16" s="25">
        <f t="shared" si="10"/>
        <v>-60000</v>
      </c>
      <c r="K16" s="25">
        <f t="shared" si="10"/>
        <v>-60000</v>
      </c>
      <c r="L16" s="25">
        <f t="shared" si="10"/>
        <v>-60000</v>
      </c>
      <c r="M16" s="25">
        <f t="shared" si="10"/>
        <v>-60000</v>
      </c>
      <c r="N16" s="26">
        <f>M16</f>
        <v>-60000</v>
      </c>
      <c r="O16" s="14"/>
    </row>
    <row r="17" spans="1:15" ht="21" customHeight="1" x14ac:dyDescent="0.2">
      <c r="A17" s="36">
        <v>5</v>
      </c>
      <c r="B17" s="87" t="s">
        <v>29</v>
      </c>
      <c r="C17" s="88"/>
      <c r="D17" s="27"/>
      <c r="E17" s="25">
        <v>-10000</v>
      </c>
      <c r="F17" s="25">
        <f>E17</f>
        <v>-10000</v>
      </c>
      <c r="G17" s="25">
        <f t="shared" si="10"/>
        <v>-10000</v>
      </c>
      <c r="H17" s="25">
        <f t="shared" si="10"/>
        <v>-10000</v>
      </c>
      <c r="I17" s="25">
        <f t="shared" si="10"/>
        <v>-10000</v>
      </c>
      <c r="J17" s="25">
        <f t="shared" si="10"/>
        <v>-10000</v>
      </c>
      <c r="K17" s="25">
        <f t="shared" si="10"/>
        <v>-10000</v>
      </c>
      <c r="L17" s="25">
        <f t="shared" si="10"/>
        <v>-10000</v>
      </c>
      <c r="M17" s="25">
        <f t="shared" si="10"/>
        <v>-10000</v>
      </c>
      <c r="N17" s="26">
        <f>M17</f>
        <v>-10000</v>
      </c>
      <c r="O17" s="14"/>
    </row>
    <row r="18" spans="1:15" ht="21" customHeight="1" x14ac:dyDescent="0.2">
      <c r="A18" s="36">
        <v>6</v>
      </c>
      <c r="B18" s="87" t="s">
        <v>56</v>
      </c>
      <c r="C18" s="88"/>
      <c r="D18" s="27"/>
      <c r="E18" s="25">
        <v>-1000</v>
      </c>
      <c r="F18" s="25">
        <f>E18</f>
        <v>-1000</v>
      </c>
      <c r="G18" s="25">
        <f t="shared" ref="G18:M18" si="11">F18</f>
        <v>-1000</v>
      </c>
      <c r="H18" s="25">
        <f t="shared" si="11"/>
        <v>-1000</v>
      </c>
      <c r="I18" s="25">
        <f t="shared" si="11"/>
        <v>-1000</v>
      </c>
      <c r="J18" s="25">
        <f t="shared" si="11"/>
        <v>-1000</v>
      </c>
      <c r="K18" s="25">
        <f t="shared" si="11"/>
        <v>-1000</v>
      </c>
      <c r="L18" s="25">
        <f t="shared" si="11"/>
        <v>-1000</v>
      </c>
      <c r="M18" s="25">
        <f t="shared" si="11"/>
        <v>-1000</v>
      </c>
      <c r="N18" s="26">
        <f>M18</f>
        <v>-1000</v>
      </c>
      <c r="O18" s="14"/>
    </row>
    <row r="19" spans="1:15" ht="21" customHeight="1" x14ac:dyDescent="0.2">
      <c r="A19" s="36">
        <v>7</v>
      </c>
      <c r="B19" s="92"/>
      <c r="C19" s="93"/>
      <c r="D19" s="27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14"/>
    </row>
    <row r="20" spans="1:15" ht="21" customHeight="1" x14ac:dyDescent="0.2">
      <c r="A20" s="12"/>
      <c r="B20" s="98" t="s">
        <v>17</v>
      </c>
      <c r="C20" s="99"/>
      <c r="D20" s="37">
        <f t="shared" ref="D20:N20" si="12">SUM(D13:D19)</f>
        <v>-100000</v>
      </c>
      <c r="E20" s="38">
        <f t="shared" si="12"/>
        <v>-168840</v>
      </c>
      <c r="F20" s="38">
        <f t="shared" si="12"/>
        <v>-168840</v>
      </c>
      <c r="G20" s="38">
        <f t="shared" si="12"/>
        <v>-168840</v>
      </c>
      <c r="H20" s="38">
        <f t="shared" si="12"/>
        <v>-168840</v>
      </c>
      <c r="I20" s="38">
        <f t="shared" si="12"/>
        <v>-168840</v>
      </c>
      <c r="J20" s="38">
        <f t="shared" si="12"/>
        <v>-168840</v>
      </c>
      <c r="K20" s="38">
        <f t="shared" si="12"/>
        <v>-168840</v>
      </c>
      <c r="L20" s="38">
        <f t="shared" si="12"/>
        <v>-168840</v>
      </c>
      <c r="M20" s="38">
        <f t="shared" si="12"/>
        <v>-168840</v>
      </c>
      <c r="N20" s="39">
        <f t="shared" si="12"/>
        <v>-168840</v>
      </c>
      <c r="O20" s="14"/>
    </row>
    <row r="21" spans="1:15" ht="21" customHeight="1" x14ac:dyDescent="0.2">
      <c r="A21" s="12"/>
      <c r="F21" s="23"/>
      <c r="G21" s="23"/>
      <c r="H21" s="23"/>
      <c r="I21" s="23"/>
      <c r="J21" s="23"/>
      <c r="K21" s="23"/>
      <c r="L21" s="23"/>
      <c r="M21" s="23"/>
      <c r="N21" s="23"/>
      <c r="O21" s="14"/>
    </row>
    <row r="22" spans="1:15" ht="21" customHeight="1" x14ac:dyDescent="0.2">
      <c r="A22" s="12"/>
      <c r="F22" s="23"/>
      <c r="G22" s="23"/>
      <c r="H22" s="23"/>
      <c r="I22" s="23"/>
      <c r="J22" s="23"/>
      <c r="K22" s="23"/>
      <c r="L22" s="23"/>
      <c r="M22" s="23"/>
      <c r="N22" s="23"/>
      <c r="O22" s="14"/>
    </row>
    <row r="23" spans="1:15" ht="21" customHeight="1" x14ac:dyDescent="0.2">
      <c r="A23" s="12"/>
      <c r="B23" s="84" t="s">
        <v>25</v>
      </c>
      <c r="C23" s="84"/>
      <c r="D23" s="33">
        <f>D11</f>
        <v>2018</v>
      </c>
      <c r="E23" s="34">
        <f>D23+1</f>
        <v>2019</v>
      </c>
      <c r="F23" s="34">
        <f t="shared" ref="F23" si="13">E23+1</f>
        <v>2020</v>
      </c>
      <c r="G23" s="34">
        <f t="shared" ref="G23" si="14">F23+1</f>
        <v>2021</v>
      </c>
      <c r="H23" s="34">
        <f t="shared" ref="H23" si="15">G23+1</f>
        <v>2022</v>
      </c>
      <c r="I23" s="34">
        <f t="shared" ref="I23" si="16">H23+1</f>
        <v>2023</v>
      </c>
      <c r="J23" s="34">
        <f t="shared" ref="J23" si="17">I23+1</f>
        <v>2024</v>
      </c>
      <c r="K23" s="34">
        <f t="shared" ref="K23" si="18">J23+1</f>
        <v>2025</v>
      </c>
      <c r="L23" s="34">
        <f t="shared" ref="L23" si="19">K23+1</f>
        <v>2026</v>
      </c>
      <c r="M23" s="34">
        <f t="shared" ref="M23" si="20">L23+1</f>
        <v>2027</v>
      </c>
      <c r="N23" s="35">
        <f t="shared" ref="N23" si="21">M23+1</f>
        <v>2028</v>
      </c>
      <c r="O23" s="14"/>
    </row>
    <row r="24" spans="1:15" ht="21" customHeight="1" x14ac:dyDescent="0.2">
      <c r="A24" s="12"/>
      <c r="B24" s="96" t="s">
        <v>36</v>
      </c>
      <c r="C24" s="97"/>
      <c r="D24" s="28" t="s">
        <v>16</v>
      </c>
      <c r="E24" s="29" t="s">
        <v>0</v>
      </c>
      <c r="F24" s="29" t="s">
        <v>1</v>
      </c>
      <c r="G24" s="29" t="s">
        <v>2</v>
      </c>
      <c r="H24" s="29" t="s">
        <v>3</v>
      </c>
      <c r="I24" s="29" t="s">
        <v>4</v>
      </c>
      <c r="J24" s="29" t="s">
        <v>5</v>
      </c>
      <c r="K24" s="29" t="s">
        <v>6</v>
      </c>
      <c r="L24" s="29" t="s">
        <v>7</v>
      </c>
      <c r="M24" s="29" t="s">
        <v>8</v>
      </c>
      <c r="N24" s="30" t="s">
        <v>10</v>
      </c>
      <c r="O24" s="14"/>
    </row>
    <row r="25" spans="1:15" ht="21" customHeight="1" x14ac:dyDescent="0.2">
      <c r="A25" s="36">
        <v>1</v>
      </c>
      <c r="B25" s="94" t="s">
        <v>32</v>
      </c>
      <c r="C25" s="95"/>
      <c r="D25" s="27"/>
      <c r="E25" s="25">
        <v>150000</v>
      </c>
      <c r="F25" s="25">
        <v>150000</v>
      </c>
      <c r="G25" s="25">
        <v>170000</v>
      </c>
      <c r="H25" s="25">
        <f t="shared" ref="H25:M25" si="22">G25</f>
        <v>170000</v>
      </c>
      <c r="I25" s="25">
        <f t="shared" si="22"/>
        <v>170000</v>
      </c>
      <c r="J25" s="25">
        <f t="shared" si="22"/>
        <v>170000</v>
      </c>
      <c r="K25" s="25">
        <f t="shared" si="22"/>
        <v>170000</v>
      </c>
      <c r="L25" s="25">
        <f t="shared" si="22"/>
        <v>170000</v>
      </c>
      <c r="M25" s="25">
        <f t="shared" si="22"/>
        <v>170000</v>
      </c>
      <c r="N25" s="26">
        <f>M25</f>
        <v>170000</v>
      </c>
      <c r="O25" s="14"/>
    </row>
    <row r="26" spans="1:15" ht="21" customHeight="1" x14ac:dyDescent="0.2">
      <c r="A26" s="36">
        <v>2</v>
      </c>
      <c r="B26" s="87" t="s">
        <v>33</v>
      </c>
      <c r="C26" s="88"/>
      <c r="D26" s="27"/>
      <c r="E26" s="25">
        <v>50000</v>
      </c>
      <c r="F26" s="25">
        <v>60000</v>
      </c>
      <c r="G26" s="25">
        <v>60000</v>
      </c>
      <c r="H26" s="25">
        <v>60000</v>
      </c>
      <c r="I26" s="25">
        <v>60000</v>
      </c>
      <c r="J26" s="25">
        <v>60000</v>
      </c>
      <c r="K26" s="25">
        <v>60000</v>
      </c>
      <c r="L26" s="25">
        <v>60000</v>
      </c>
      <c r="M26" s="25">
        <v>50000</v>
      </c>
      <c r="N26" s="26">
        <v>70000</v>
      </c>
      <c r="O26" s="14"/>
    </row>
    <row r="27" spans="1:15" ht="21" customHeight="1" x14ac:dyDescent="0.2">
      <c r="A27" s="36">
        <v>3</v>
      </c>
      <c r="B27" s="87"/>
      <c r="C27" s="88"/>
      <c r="D27" s="27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14"/>
    </row>
    <row r="28" spans="1:15" ht="21" customHeight="1" x14ac:dyDescent="0.2">
      <c r="A28" s="12"/>
      <c r="B28" s="98" t="s">
        <v>18</v>
      </c>
      <c r="C28" s="99"/>
      <c r="D28" s="37">
        <f t="shared" ref="D28:N28" si="23">SUM(D25:D27)</f>
        <v>0</v>
      </c>
      <c r="E28" s="38">
        <f t="shared" si="23"/>
        <v>200000</v>
      </c>
      <c r="F28" s="38">
        <f t="shared" si="23"/>
        <v>210000</v>
      </c>
      <c r="G28" s="38">
        <f t="shared" si="23"/>
        <v>230000</v>
      </c>
      <c r="H28" s="38">
        <f t="shared" si="23"/>
        <v>230000</v>
      </c>
      <c r="I28" s="38">
        <f t="shared" si="23"/>
        <v>230000</v>
      </c>
      <c r="J28" s="38">
        <f t="shared" si="23"/>
        <v>230000</v>
      </c>
      <c r="K28" s="38">
        <f t="shared" si="23"/>
        <v>230000</v>
      </c>
      <c r="L28" s="38">
        <f t="shared" si="23"/>
        <v>230000</v>
      </c>
      <c r="M28" s="38">
        <f t="shared" si="23"/>
        <v>220000</v>
      </c>
      <c r="N28" s="39">
        <f t="shared" si="23"/>
        <v>240000</v>
      </c>
      <c r="O28" s="14"/>
    </row>
    <row r="29" spans="1:15" ht="21" customHeight="1" x14ac:dyDescent="0.2">
      <c r="A29" s="12"/>
      <c r="B29" s="19"/>
      <c r="C29" s="19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14"/>
    </row>
    <row r="30" spans="1:15" ht="21" customHeight="1" x14ac:dyDescent="0.2">
      <c r="A30" s="12"/>
      <c r="B30" s="19"/>
      <c r="C30" s="1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14"/>
    </row>
    <row r="31" spans="1:15" ht="21" customHeight="1" x14ac:dyDescent="0.2">
      <c r="A31" s="12"/>
      <c r="B31" s="13"/>
      <c r="C31" s="13"/>
      <c r="D31" s="33">
        <f>D11</f>
        <v>2018</v>
      </c>
      <c r="E31" s="34">
        <f>D31+1</f>
        <v>2019</v>
      </c>
      <c r="F31" s="34">
        <f t="shared" ref="F31:N31" si="24">E31+1</f>
        <v>2020</v>
      </c>
      <c r="G31" s="34">
        <f t="shared" si="24"/>
        <v>2021</v>
      </c>
      <c r="H31" s="34">
        <f t="shared" si="24"/>
        <v>2022</v>
      </c>
      <c r="I31" s="34">
        <f t="shared" si="24"/>
        <v>2023</v>
      </c>
      <c r="J31" s="34">
        <f t="shared" si="24"/>
        <v>2024</v>
      </c>
      <c r="K31" s="34">
        <f t="shared" si="24"/>
        <v>2025</v>
      </c>
      <c r="L31" s="34">
        <f t="shared" si="24"/>
        <v>2026</v>
      </c>
      <c r="M31" s="34">
        <f t="shared" si="24"/>
        <v>2027</v>
      </c>
      <c r="N31" s="35">
        <f t="shared" si="24"/>
        <v>2028</v>
      </c>
      <c r="O31" s="14"/>
    </row>
    <row r="32" spans="1:15" ht="21" customHeight="1" x14ac:dyDescent="0.2">
      <c r="A32" s="12"/>
      <c r="B32" s="96" t="s">
        <v>9</v>
      </c>
      <c r="C32" s="97"/>
      <c r="D32" s="28" t="s">
        <v>16</v>
      </c>
      <c r="E32" s="29" t="s">
        <v>0</v>
      </c>
      <c r="F32" s="29" t="s">
        <v>1</v>
      </c>
      <c r="G32" s="29" t="s">
        <v>2</v>
      </c>
      <c r="H32" s="29" t="s">
        <v>3</v>
      </c>
      <c r="I32" s="29" t="s">
        <v>4</v>
      </c>
      <c r="J32" s="29" t="s">
        <v>5</v>
      </c>
      <c r="K32" s="29" t="s">
        <v>6</v>
      </c>
      <c r="L32" s="29" t="s">
        <v>7</v>
      </c>
      <c r="M32" s="29" t="s">
        <v>8</v>
      </c>
      <c r="N32" s="30" t="s">
        <v>10</v>
      </c>
      <c r="O32" s="14"/>
    </row>
    <row r="33" spans="1:15" ht="21" customHeight="1" x14ac:dyDescent="0.2">
      <c r="A33" s="12"/>
      <c r="B33" s="100" t="s">
        <v>26</v>
      </c>
      <c r="C33" s="101"/>
      <c r="D33" s="43">
        <f t="shared" ref="D33:N33" si="25">D20</f>
        <v>-100000</v>
      </c>
      <c r="E33" s="44">
        <f t="shared" si="25"/>
        <v>-168840</v>
      </c>
      <c r="F33" s="44">
        <f t="shared" si="25"/>
        <v>-168840</v>
      </c>
      <c r="G33" s="44">
        <f t="shared" si="25"/>
        <v>-168840</v>
      </c>
      <c r="H33" s="44">
        <f t="shared" si="25"/>
        <v>-168840</v>
      </c>
      <c r="I33" s="44">
        <f t="shared" si="25"/>
        <v>-168840</v>
      </c>
      <c r="J33" s="44">
        <f t="shared" si="25"/>
        <v>-168840</v>
      </c>
      <c r="K33" s="44">
        <f t="shared" si="25"/>
        <v>-168840</v>
      </c>
      <c r="L33" s="44">
        <f t="shared" si="25"/>
        <v>-168840</v>
      </c>
      <c r="M33" s="44">
        <f t="shared" si="25"/>
        <v>-168840</v>
      </c>
      <c r="N33" s="45">
        <f t="shared" si="25"/>
        <v>-168840</v>
      </c>
      <c r="O33" s="14"/>
    </row>
    <row r="34" spans="1:15" ht="21" customHeight="1" x14ac:dyDescent="0.2">
      <c r="A34" s="12"/>
      <c r="B34" s="104" t="s">
        <v>27</v>
      </c>
      <c r="C34" s="105"/>
      <c r="D34" s="46">
        <f>D28</f>
        <v>0</v>
      </c>
      <c r="E34" s="47">
        <f t="shared" ref="E34:N34" si="26">E28</f>
        <v>200000</v>
      </c>
      <c r="F34" s="47">
        <f t="shared" si="26"/>
        <v>210000</v>
      </c>
      <c r="G34" s="47">
        <f t="shared" si="26"/>
        <v>230000</v>
      </c>
      <c r="H34" s="47">
        <f t="shared" si="26"/>
        <v>230000</v>
      </c>
      <c r="I34" s="47">
        <f t="shared" si="26"/>
        <v>230000</v>
      </c>
      <c r="J34" s="47">
        <f t="shared" si="26"/>
        <v>230000</v>
      </c>
      <c r="K34" s="47">
        <f t="shared" si="26"/>
        <v>230000</v>
      </c>
      <c r="L34" s="47">
        <f t="shared" si="26"/>
        <v>230000</v>
      </c>
      <c r="M34" s="47">
        <f t="shared" si="26"/>
        <v>220000</v>
      </c>
      <c r="N34" s="48">
        <f t="shared" si="26"/>
        <v>240000</v>
      </c>
      <c r="O34" s="14"/>
    </row>
    <row r="35" spans="1:15" ht="21" customHeight="1" x14ac:dyDescent="0.2">
      <c r="A35" s="12"/>
      <c r="B35" s="100" t="s">
        <v>20</v>
      </c>
      <c r="C35" s="101"/>
      <c r="D35" s="43">
        <f t="shared" ref="D35:N35" si="27">D20+D34</f>
        <v>-100000</v>
      </c>
      <c r="E35" s="44">
        <f t="shared" si="27"/>
        <v>31160</v>
      </c>
      <c r="F35" s="44">
        <f t="shared" si="27"/>
        <v>41160</v>
      </c>
      <c r="G35" s="44">
        <f t="shared" si="27"/>
        <v>61160</v>
      </c>
      <c r="H35" s="44">
        <f t="shared" si="27"/>
        <v>61160</v>
      </c>
      <c r="I35" s="44">
        <f t="shared" si="27"/>
        <v>61160</v>
      </c>
      <c r="J35" s="44">
        <f t="shared" si="27"/>
        <v>61160</v>
      </c>
      <c r="K35" s="44">
        <f t="shared" si="27"/>
        <v>61160</v>
      </c>
      <c r="L35" s="44">
        <f t="shared" si="27"/>
        <v>61160</v>
      </c>
      <c r="M35" s="44">
        <f t="shared" si="27"/>
        <v>51160</v>
      </c>
      <c r="N35" s="45">
        <f t="shared" si="27"/>
        <v>71160</v>
      </c>
      <c r="O35" s="14"/>
    </row>
    <row r="36" spans="1:15" ht="21" customHeight="1" x14ac:dyDescent="0.2">
      <c r="A36" s="12"/>
      <c r="B36" s="102" t="s">
        <v>19</v>
      </c>
      <c r="C36" s="103"/>
      <c r="D36" s="40">
        <f>D35</f>
        <v>-100000</v>
      </c>
      <c r="E36" s="41">
        <f>D36+E35</f>
        <v>-68840</v>
      </c>
      <c r="F36" s="41">
        <f t="shared" ref="F36" si="28">E36+F35</f>
        <v>-27680</v>
      </c>
      <c r="G36" s="41">
        <f t="shared" ref="G36" si="29">F36+G35</f>
        <v>33480</v>
      </c>
      <c r="H36" s="41">
        <f t="shared" ref="H36" si="30">G36+H35</f>
        <v>94640</v>
      </c>
      <c r="I36" s="41">
        <f t="shared" ref="I36" si="31">H36+I35</f>
        <v>155800</v>
      </c>
      <c r="J36" s="41">
        <f t="shared" ref="J36" si="32">I36+J35</f>
        <v>216960</v>
      </c>
      <c r="K36" s="41">
        <f t="shared" ref="K36" si="33">J36+K35</f>
        <v>278120</v>
      </c>
      <c r="L36" s="41">
        <f t="shared" ref="L36" si="34">K36+L35</f>
        <v>339280</v>
      </c>
      <c r="M36" s="41">
        <f t="shared" ref="M36" si="35">L36+M35</f>
        <v>390440</v>
      </c>
      <c r="N36" s="42">
        <f t="shared" ref="N36" si="36">M36+N35</f>
        <v>461600</v>
      </c>
      <c r="O36" s="14"/>
    </row>
    <row r="37" spans="1:15" ht="21" customHeight="1" x14ac:dyDescent="0.2">
      <c r="A37" s="12"/>
      <c r="B37" s="13"/>
      <c r="C37" s="49"/>
      <c r="D37" s="13"/>
      <c r="E37" s="22" t="str">
        <f>IF(E36&lt;0,"n/m",ABS(D36/E35))</f>
        <v>n/m</v>
      </c>
      <c r="F37" s="22" t="str">
        <f t="shared" ref="F37" si="37">IF(F36&lt;0,"n/m",ABS(E36/F35))</f>
        <v>n/m</v>
      </c>
      <c r="G37" s="22">
        <f t="shared" ref="G37" si="38">IF(G36&lt;0,"n/m",ABS(F36/G35))</f>
        <v>0.45258338783518642</v>
      </c>
      <c r="H37" s="22">
        <f t="shared" ref="H37" si="39">IF(H36&lt;0,"n/m",ABS(G36/H35))</f>
        <v>0.54741661216481363</v>
      </c>
      <c r="I37" s="22">
        <f t="shared" ref="I37" si="40">IF(I36&lt;0,"n/m",ABS(H36/I35))</f>
        <v>1.5474166121648136</v>
      </c>
      <c r="J37" s="22">
        <f t="shared" ref="J37" si="41">IF(J36&lt;0,"n/m",ABS(I36/J35))</f>
        <v>2.5474166121648136</v>
      </c>
      <c r="K37" s="22">
        <f t="shared" ref="K37" si="42">IF(K36&lt;0,"n/m",ABS(J36/K35))</f>
        <v>3.5474166121648136</v>
      </c>
      <c r="L37" s="22">
        <f t="shared" ref="L37" si="43">IF(L36&lt;0,"n/m",ABS(K36/L35))</f>
        <v>4.5474166121648132</v>
      </c>
      <c r="M37" s="22">
        <f t="shared" ref="M37" si="44">IF(M36&lt;0,"n/m",ABS(L36/M35))</f>
        <v>6.6317435496481627</v>
      </c>
      <c r="N37" s="22">
        <f t="shared" ref="N37" si="45">IF(N36&lt;0,"n/m",ABS(M36/N35))</f>
        <v>5.4867903316469926</v>
      </c>
      <c r="O37" s="14"/>
    </row>
    <row r="38" spans="1:15" ht="21" customHeight="1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20" t="s">
        <v>11</v>
      </c>
      <c r="N38" s="18">
        <f>IF(ISERR(COUNTIF(E36:N36,"&lt;=0")+INDEX(E37:N37,,COUNTIF(E36:N36,"&lt;0")+1)), "&gt;10", COUNTIF(E36:N36,"&lt;=0")+INDEX(E37:N37,,COUNTIF(E36:N36,"&lt;0")+1))</f>
        <v>2.4525833878351864</v>
      </c>
      <c r="O38" s="21" t="s">
        <v>22</v>
      </c>
    </row>
    <row r="39" spans="1:15" ht="21" customHeight="1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</row>
    <row r="40" spans="1:15" ht="21" customHeight="1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1:15" ht="21" customHeigh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O41" s="14"/>
    </row>
    <row r="42" spans="1:15" ht="21" customHeight="1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1:15" ht="21" customHeight="1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</row>
    <row r="44" spans="1:15" ht="21" customHeight="1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</row>
    <row r="45" spans="1:15" ht="21" customHeight="1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</row>
    <row r="46" spans="1:15" ht="21" customHeight="1" x14ac:dyDescent="0.2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</row>
    <row r="47" spans="1:15" ht="21" customHeight="1" x14ac:dyDescent="0.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</row>
    <row r="48" spans="1:15" ht="21" customHeight="1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</row>
    <row r="49" spans="1:15" ht="21" customHeight="1" x14ac:dyDescent="0.2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</row>
    <row r="50" spans="1:15" ht="21" customHeight="1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</row>
    <row r="51" spans="1:15" ht="21" customHeigh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</row>
    <row r="52" spans="1:15" ht="21" customHeight="1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</row>
    <row r="53" spans="1:15" ht="21" customHeight="1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</row>
    <row r="54" spans="1:15" ht="21" customHeight="1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</row>
    <row r="55" spans="1:15" ht="21" customHeight="1" x14ac:dyDescent="0.2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</row>
    <row r="56" spans="1:15" ht="21" customHeight="1" x14ac:dyDescent="0.2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</row>
    <row r="57" spans="1:15" ht="21" customHeight="1" x14ac:dyDescent="0.2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</row>
    <row r="58" spans="1:15" ht="21" customHeight="1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4"/>
    </row>
    <row r="59" spans="1:15" ht="21" customHeight="1" x14ac:dyDescent="0.2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4"/>
    </row>
    <row r="60" spans="1:15" ht="21" customHeight="1" x14ac:dyDescent="0.2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4"/>
    </row>
    <row r="61" spans="1:15" ht="21" customHeight="1" x14ac:dyDescent="0.2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4"/>
    </row>
    <row r="62" spans="1:15" ht="21" customHeight="1" x14ac:dyDescent="0.2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4"/>
    </row>
    <row r="63" spans="1:15" ht="19.5" customHeight="1" x14ac:dyDescent="0.2">
      <c r="A63" s="12"/>
      <c r="B63" s="111" t="s">
        <v>15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4" spans="1:15" ht="160.5" customHeight="1" x14ac:dyDescent="0.2">
      <c r="A64" s="12"/>
      <c r="B64" s="112" t="s">
        <v>62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4"/>
      <c r="O64" s="14"/>
    </row>
    <row r="65" spans="1:15" ht="21" customHeight="1" x14ac:dyDescent="0.2">
      <c r="A65" s="1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7" t="s">
        <v>63</v>
      </c>
    </row>
    <row r="66" spans="1:15" ht="21" customHeight="1" x14ac:dyDescent="0.2">
      <c r="H66" s="31" t="s">
        <v>58</v>
      </c>
    </row>
    <row r="67" spans="1:15" ht="21" customHeight="1" x14ac:dyDescent="0.2">
      <c r="H67" s="50" t="s">
        <v>23</v>
      </c>
    </row>
  </sheetData>
  <sheetProtection algorithmName="SHA-512" hashValue="GtPULGlHYLTarz51zcEQOxE/62pOURzDAcPlkMZJ/YctPxS19zUburSntsGXnGHbub+VopCJKQYFu2NF4RMDfQ==" saltValue="tTOWfYJjuNp++ny9S5WCSg==" spinCount="100000" sheet="1" objects="1" scenarios="1" selectLockedCells="1"/>
  <mergeCells count="27">
    <mergeCell ref="B64:N64"/>
    <mergeCell ref="B36:C36"/>
    <mergeCell ref="B27:C27"/>
    <mergeCell ref="B32:C32"/>
    <mergeCell ref="B33:C33"/>
    <mergeCell ref="B34:C34"/>
    <mergeCell ref="B14:C14"/>
    <mergeCell ref="B15:C15"/>
    <mergeCell ref="B16:C16"/>
    <mergeCell ref="B12:C12"/>
    <mergeCell ref="B35:C35"/>
    <mergeCell ref="B11:C11"/>
    <mergeCell ref="K1:N2"/>
    <mergeCell ref="B23:C23"/>
    <mergeCell ref="B18:C18"/>
    <mergeCell ref="D30:N30"/>
    <mergeCell ref="C3:N3"/>
    <mergeCell ref="B6:N6"/>
    <mergeCell ref="B9:N9"/>
    <mergeCell ref="B19:C19"/>
    <mergeCell ref="B25:C25"/>
    <mergeCell ref="B24:C24"/>
    <mergeCell ref="B20:C20"/>
    <mergeCell ref="B28:C28"/>
    <mergeCell ref="B17:C17"/>
    <mergeCell ref="B26:C26"/>
    <mergeCell ref="B13:C13"/>
  </mergeCells>
  <hyperlinks>
    <hyperlink ref="H66" r:id="rId1" display="www.rccmdesign.com"/>
  </hyperlinks>
  <printOptions horizontalCentered="1" verticalCentered="1"/>
  <pageMargins left="0.33" right="0.28000000000000003" top="0.31" bottom="0.31" header="0.21" footer="0.2"/>
  <pageSetup scale="4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Payback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</dc:creator>
  <cp:lastModifiedBy>jp</cp:lastModifiedBy>
  <cp:lastPrinted>2018-02-04T23:36:21Z</cp:lastPrinted>
  <dcterms:created xsi:type="dcterms:W3CDTF">2015-12-12T20:35:18Z</dcterms:created>
  <dcterms:modified xsi:type="dcterms:W3CDTF">2018-02-04T23:37:26Z</dcterms:modified>
</cp:coreProperties>
</file>